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3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N23" i="1" l="1"/>
  <c r="N21" i="1"/>
  <c r="M23" i="1"/>
  <c r="M21" i="1"/>
  <c r="L23" i="1"/>
  <c r="L21" i="1"/>
  <c r="K23" i="1"/>
  <c r="K21" i="1"/>
  <c r="J23" i="1"/>
  <c r="J21" i="1"/>
  <c r="I23" i="1"/>
  <c r="I21" i="1"/>
  <c r="H23" i="1"/>
  <c r="H21" i="1"/>
  <c r="G23" i="1"/>
  <c r="G21" i="1"/>
  <c r="E23" i="1"/>
  <c r="F23" i="1"/>
  <c r="F21" i="1"/>
  <c r="E21" i="1"/>
  <c r="D23" i="1"/>
  <c r="C23" i="1"/>
  <c r="D21" i="1"/>
  <c r="C21" i="1"/>
</calcChain>
</file>

<file path=xl/sharedStrings.xml><?xml version="1.0" encoding="utf-8"?>
<sst xmlns="http://schemas.openxmlformats.org/spreadsheetml/2006/main" count="17" uniqueCount="16">
  <si>
    <t>Graaf</t>
  </si>
  <si>
    <t>Graaf, de</t>
  </si>
  <si>
    <t>Graaf, van de</t>
  </si>
  <si>
    <t>Graaf, van der</t>
  </si>
  <si>
    <t>Graaff, de</t>
  </si>
  <si>
    <t>Graaff, van der</t>
  </si>
  <si>
    <t>Graef, de</t>
  </si>
  <si>
    <t>Graeff, de</t>
  </si>
  <si>
    <t>Graeff, van der</t>
  </si>
  <si>
    <t>totaal stamboom</t>
  </si>
  <si>
    <t>AANTALLEN IN DE GENEALOGIE J.A.B. DE GRAEFF</t>
  </si>
  <si>
    <t>% Graven van totaal</t>
  </si>
  <si>
    <t>Graaff</t>
  </si>
  <si>
    <t>Degraaff *</t>
  </si>
  <si>
    <t>Graff, de *</t>
  </si>
  <si>
    <t>NB. De namen zijn van Amerikanen van Nederlandse ouders.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</si>
</sst>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/m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NumberFormat="1" applyFont="1"/>
    <xf numFmtId="0" fontId="2" fillId="0" borderId="0" xfId="0" applyFont="1"/>
    <xf numFmtId="17" fontId="0" fillId="0" borderId="1" xfId="0" applyNumberFormat="1" applyBorder="1"/>
    <xf numFmtId="0" fontId="1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2" fontId="2" fillId="0" borderId="1" xfId="0" applyNumberFormat="1" applyFont="1" applyBorder="1"/>
    <xf numFmtId="17" fontId="0" fillId="0" borderId="2" xfId="0" applyNumberFormat="1" applyBorder="1"/>
    <xf numFmtId="164" fontId="0" fillId="0" borderId="1" xfId="0" applyNumberFormat="1" applyBorder="1"/>
    <xf numFmtId="2" fontId="2" fillId="0" borderId="1" xfId="0" applyNumberFormat="1" applyFont="1" applyBorder="1" applyAlignment="1">
      <alignment horizontal="right"/>
    </xf>
    <xf numFmtId="0" fontId="0" fillId="0" borderId="1" xfId="0" applyFont="1" applyBorder="1"/>
    <xf numFmtId="0" fontId="0" fillId="0" borderId="1" xfId="0" applyFill="1" applyBorder="1"/>
    <xf numFmtId="2" fontId="3" fillId="0" borderId="1" xfId="0" applyNumberFormat="1" applyFont="1" applyBorder="1"/>
    <xf numFmtId="165" fontId="0" fillId="0" borderId="1" xfId="0" applyNumberFormat="1" applyBorder="1"/>
    <xf numFmtId="0" fontId="0" fillId="0" borderId="1" xfId="0" applyNumberFormat="1" applyBorder="1"/>
    <xf numFmtId="0" fontId="0" fillId="0" borderId="1" xfId="0" applyNumberFormat="1" applyFont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tabSelected="1" zoomScale="90" zoomScaleNormal="90" workbookViewId="0">
      <selection activeCell="D28" sqref="D28"/>
    </sheetView>
  </sheetViews>
  <sheetFormatPr defaultRowHeight="15" x14ac:dyDescent="0.25"/>
  <cols>
    <col min="1" max="1" width="17.28515625" customWidth="1"/>
    <col min="2" max="4" width="9" bestFit="1" customWidth="1"/>
    <col min="5" max="12" width="8.7109375" customWidth="1"/>
    <col min="13" max="14" width="9" bestFit="1" customWidth="1"/>
  </cols>
  <sheetData>
    <row r="2" spans="1:14" x14ac:dyDescent="0.25">
      <c r="A2" s="1" t="s">
        <v>10</v>
      </c>
    </row>
    <row r="4" spans="1:14" x14ac:dyDescent="0.25">
      <c r="B4" s="10">
        <v>43025</v>
      </c>
      <c r="C4" s="10">
        <v>43118</v>
      </c>
      <c r="D4" s="10">
        <v>43231</v>
      </c>
      <c r="E4" s="10">
        <v>43360</v>
      </c>
      <c r="F4" s="10">
        <v>43557</v>
      </c>
      <c r="G4" s="10">
        <v>44408</v>
      </c>
      <c r="H4" s="10">
        <v>44624</v>
      </c>
      <c r="I4" s="10">
        <v>44847</v>
      </c>
      <c r="J4" s="10">
        <v>45118</v>
      </c>
      <c r="K4" s="15">
        <v>45239</v>
      </c>
      <c r="L4" s="15">
        <v>45401</v>
      </c>
      <c r="M4" s="15">
        <v>45615</v>
      </c>
      <c r="N4" s="15">
        <v>45950</v>
      </c>
    </row>
    <row r="5" spans="1:14" x14ac:dyDescent="0.25"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2" customFormat="1" x14ac:dyDescent="0.25">
      <c r="A6" s="5" t="s">
        <v>9</v>
      </c>
      <c r="B6" s="5">
        <v>25924</v>
      </c>
      <c r="C6" s="5">
        <v>26730</v>
      </c>
      <c r="D6" s="5">
        <v>26995</v>
      </c>
      <c r="E6" s="5">
        <v>27242</v>
      </c>
      <c r="F6" s="5">
        <v>27256</v>
      </c>
      <c r="G6" s="5">
        <v>31528</v>
      </c>
      <c r="H6" s="5">
        <v>33268</v>
      </c>
      <c r="I6" s="5">
        <v>34730</v>
      </c>
      <c r="J6" s="5">
        <v>37385</v>
      </c>
      <c r="K6" s="5">
        <v>38117</v>
      </c>
      <c r="L6" s="5">
        <v>39188</v>
      </c>
      <c r="M6" s="5">
        <v>40383</v>
      </c>
      <c r="N6" s="5">
        <v>41815</v>
      </c>
    </row>
    <row r="7" spans="1:14" s="2" customForma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s="2" customFormat="1" x14ac:dyDescent="0.25">
      <c r="A8" s="16" t="s">
        <v>13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7">
        <v>30</v>
      </c>
    </row>
    <row r="9" spans="1:14" x14ac:dyDescent="0.25">
      <c r="A9" s="6" t="s">
        <v>13</v>
      </c>
      <c r="B9" s="4"/>
      <c r="C9" s="4"/>
      <c r="D9" s="6"/>
      <c r="E9" s="6"/>
      <c r="F9" s="6"/>
      <c r="G9" s="6"/>
      <c r="H9" s="6"/>
      <c r="I9" s="6"/>
      <c r="J9" s="6"/>
      <c r="K9" s="6"/>
      <c r="L9" s="6"/>
      <c r="M9" s="6"/>
      <c r="N9" s="6">
        <v>29</v>
      </c>
    </row>
    <row r="10" spans="1:14" x14ac:dyDescent="0.25">
      <c r="A10" s="6" t="s">
        <v>0</v>
      </c>
      <c r="B10" s="6"/>
      <c r="C10" s="6">
        <v>2</v>
      </c>
      <c r="D10" s="6">
        <v>2</v>
      </c>
      <c r="E10" s="6">
        <v>3</v>
      </c>
      <c r="F10" s="6">
        <v>2</v>
      </c>
      <c r="G10" s="6">
        <v>2</v>
      </c>
      <c r="H10" s="6">
        <v>2</v>
      </c>
      <c r="I10" s="6">
        <v>2</v>
      </c>
      <c r="J10" s="6">
        <v>2</v>
      </c>
      <c r="K10" s="13">
        <v>2</v>
      </c>
      <c r="L10" s="13">
        <v>2</v>
      </c>
      <c r="M10" s="6">
        <v>2</v>
      </c>
      <c r="N10" s="6">
        <v>2</v>
      </c>
    </row>
    <row r="11" spans="1:14" x14ac:dyDescent="0.25">
      <c r="A11" s="6" t="s">
        <v>1</v>
      </c>
      <c r="B11" s="6">
        <v>924</v>
      </c>
      <c r="C11" s="6">
        <v>921</v>
      </c>
      <c r="D11" s="6">
        <v>932</v>
      </c>
      <c r="E11" s="6">
        <v>942</v>
      </c>
      <c r="F11" s="6">
        <v>943</v>
      </c>
      <c r="G11" s="6">
        <v>1024</v>
      </c>
      <c r="H11" s="6">
        <v>1187</v>
      </c>
      <c r="I11" s="6">
        <v>1193</v>
      </c>
      <c r="J11" s="6">
        <v>1196</v>
      </c>
      <c r="K11" s="13">
        <v>1198</v>
      </c>
      <c r="L11" s="13">
        <v>1209</v>
      </c>
      <c r="M11" s="6">
        <v>1216</v>
      </c>
      <c r="N11" s="6">
        <v>1219</v>
      </c>
    </row>
    <row r="12" spans="1:14" x14ac:dyDescent="0.25">
      <c r="A12" s="6" t="s">
        <v>2</v>
      </c>
      <c r="B12" s="6"/>
      <c r="C12" s="6">
        <v>11</v>
      </c>
      <c r="D12" s="6">
        <v>12</v>
      </c>
      <c r="E12" s="6">
        <v>12</v>
      </c>
      <c r="F12" s="6">
        <v>12</v>
      </c>
      <c r="G12" s="6">
        <v>12</v>
      </c>
      <c r="H12" s="6">
        <v>12</v>
      </c>
      <c r="I12" s="6">
        <v>12</v>
      </c>
      <c r="J12" s="6">
        <v>12</v>
      </c>
      <c r="K12" s="13">
        <v>12</v>
      </c>
      <c r="L12" s="13">
        <v>12</v>
      </c>
      <c r="M12" s="6">
        <v>12</v>
      </c>
      <c r="N12" s="6">
        <v>12</v>
      </c>
    </row>
    <row r="13" spans="1:14" x14ac:dyDescent="0.25">
      <c r="A13" s="6" t="s">
        <v>3</v>
      </c>
      <c r="B13" s="6"/>
      <c r="C13" s="6">
        <v>64</v>
      </c>
      <c r="D13" s="6">
        <v>63</v>
      </c>
      <c r="E13" s="6">
        <v>63</v>
      </c>
      <c r="F13" s="6">
        <v>63</v>
      </c>
      <c r="G13" s="6">
        <v>63</v>
      </c>
      <c r="H13" s="6">
        <v>73</v>
      </c>
      <c r="I13" s="6">
        <v>73</v>
      </c>
      <c r="J13" s="6">
        <v>73</v>
      </c>
      <c r="K13" s="13">
        <v>74</v>
      </c>
      <c r="L13" s="13">
        <v>75</v>
      </c>
      <c r="M13" s="6">
        <v>75</v>
      </c>
      <c r="N13" s="6">
        <v>76</v>
      </c>
    </row>
    <row r="14" spans="1:14" x14ac:dyDescent="0.25">
      <c r="A14" s="6" t="s">
        <v>12</v>
      </c>
      <c r="B14" s="6"/>
      <c r="C14" s="6"/>
      <c r="D14" s="6"/>
      <c r="E14" s="6"/>
      <c r="F14" s="6"/>
      <c r="G14" s="6"/>
      <c r="H14" s="6"/>
      <c r="I14" s="6"/>
      <c r="J14" s="6"/>
      <c r="K14" s="13"/>
      <c r="L14" s="13">
        <v>1</v>
      </c>
      <c r="M14" s="6">
        <v>1</v>
      </c>
      <c r="N14" s="6">
        <v>3</v>
      </c>
    </row>
    <row r="15" spans="1:14" x14ac:dyDescent="0.25">
      <c r="A15" s="6" t="s">
        <v>4</v>
      </c>
      <c r="B15" s="6">
        <v>1179</v>
      </c>
      <c r="C15" s="6">
        <v>1257</v>
      </c>
      <c r="D15" s="6">
        <v>1260</v>
      </c>
      <c r="E15" s="6">
        <v>1265</v>
      </c>
      <c r="F15" s="6">
        <v>1249</v>
      </c>
      <c r="G15" s="6">
        <v>1407</v>
      </c>
      <c r="H15" s="6">
        <v>1653</v>
      </c>
      <c r="I15" s="6">
        <v>1778</v>
      </c>
      <c r="J15" s="6">
        <v>1835</v>
      </c>
      <c r="K15" s="13">
        <v>1835</v>
      </c>
      <c r="L15" s="13">
        <v>1825</v>
      </c>
      <c r="M15" s="6">
        <v>1833</v>
      </c>
      <c r="N15" s="6">
        <v>1837</v>
      </c>
    </row>
    <row r="16" spans="1:14" x14ac:dyDescent="0.25">
      <c r="A16" s="6" t="s">
        <v>5</v>
      </c>
      <c r="B16" s="6"/>
      <c r="C16" s="6">
        <v>3</v>
      </c>
      <c r="D16" s="6">
        <v>3</v>
      </c>
      <c r="E16" s="6">
        <v>3</v>
      </c>
      <c r="F16" s="6">
        <v>3</v>
      </c>
      <c r="G16" s="6">
        <v>3</v>
      </c>
      <c r="H16" s="6">
        <v>3</v>
      </c>
      <c r="I16" s="6">
        <v>3</v>
      </c>
      <c r="J16" s="6">
        <v>3</v>
      </c>
      <c r="K16" s="13">
        <v>3</v>
      </c>
      <c r="L16" s="13">
        <v>3</v>
      </c>
      <c r="M16" s="13">
        <v>3</v>
      </c>
      <c r="N16" s="6">
        <v>3</v>
      </c>
    </row>
    <row r="17" spans="1:14" x14ac:dyDescent="0.25">
      <c r="A17" s="6" t="s">
        <v>6</v>
      </c>
      <c r="B17" s="6"/>
      <c r="C17" s="6">
        <v>4</v>
      </c>
      <c r="D17" s="6">
        <v>4</v>
      </c>
      <c r="E17" s="6">
        <v>4</v>
      </c>
      <c r="F17" s="6">
        <v>10</v>
      </c>
      <c r="G17" s="6">
        <v>10</v>
      </c>
      <c r="H17" s="6">
        <v>10</v>
      </c>
      <c r="I17" s="6">
        <v>10</v>
      </c>
      <c r="J17" s="6">
        <v>10</v>
      </c>
      <c r="K17" s="13">
        <v>10</v>
      </c>
      <c r="L17" s="13">
        <v>10</v>
      </c>
      <c r="M17" s="13">
        <v>10</v>
      </c>
      <c r="N17" s="6">
        <v>10</v>
      </c>
    </row>
    <row r="18" spans="1:14" x14ac:dyDescent="0.25">
      <c r="A18" s="6" t="s">
        <v>7</v>
      </c>
      <c r="B18" s="6"/>
      <c r="C18" s="6">
        <v>5</v>
      </c>
      <c r="D18" s="6">
        <v>5</v>
      </c>
      <c r="E18" s="6">
        <v>6</v>
      </c>
      <c r="F18" s="6">
        <v>15</v>
      </c>
      <c r="G18" s="6">
        <v>15</v>
      </c>
      <c r="H18" s="6">
        <v>14</v>
      </c>
      <c r="I18" s="6">
        <v>14</v>
      </c>
      <c r="J18" s="6">
        <v>14</v>
      </c>
      <c r="K18" s="13">
        <v>14</v>
      </c>
      <c r="L18" s="13">
        <v>14</v>
      </c>
      <c r="M18" s="13">
        <v>14</v>
      </c>
      <c r="N18" s="6">
        <v>14</v>
      </c>
    </row>
    <row r="19" spans="1:14" x14ac:dyDescent="0.25">
      <c r="A19" s="6" t="s">
        <v>8</v>
      </c>
      <c r="B19" s="6"/>
      <c r="C19" s="6">
        <v>1</v>
      </c>
      <c r="D19" s="6">
        <v>1</v>
      </c>
      <c r="E19" s="6">
        <v>1</v>
      </c>
      <c r="F19" s="6">
        <v>1</v>
      </c>
      <c r="G19" s="6">
        <v>1</v>
      </c>
      <c r="H19" s="6">
        <v>1</v>
      </c>
      <c r="I19" s="6">
        <v>1</v>
      </c>
      <c r="J19" s="6">
        <v>1</v>
      </c>
      <c r="K19" s="13">
        <v>1</v>
      </c>
      <c r="L19" s="13">
        <v>1</v>
      </c>
      <c r="M19" s="13">
        <v>1</v>
      </c>
      <c r="N19" s="6">
        <v>1</v>
      </c>
    </row>
    <row r="20" spans="1:14" x14ac:dyDescent="0.25">
      <c r="A20" s="6" t="s">
        <v>14</v>
      </c>
      <c r="B20" s="6"/>
      <c r="C20" s="6">
        <v>17</v>
      </c>
      <c r="D20" s="6">
        <v>17</v>
      </c>
      <c r="E20" s="6">
        <v>17</v>
      </c>
      <c r="F20" s="6">
        <v>17</v>
      </c>
      <c r="G20" s="6">
        <v>17</v>
      </c>
      <c r="H20" s="6">
        <v>17</v>
      </c>
      <c r="I20" s="6">
        <v>17</v>
      </c>
      <c r="J20" s="6">
        <v>17</v>
      </c>
      <c r="K20" s="13">
        <v>17</v>
      </c>
      <c r="L20" s="13">
        <v>17</v>
      </c>
      <c r="M20" s="13">
        <v>17</v>
      </c>
      <c r="N20" s="6">
        <v>17</v>
      </c>
    </row>
    <row r="21" spans="1:14" x14ac:dyDescent="0.25">
      <c r="A21" s="6"/>
      <c r="B21" s="6"/>
      <c r="C21" s="12">
        <f t="shared" ref="C21:H21" si="0">SUM(C10:C20)</f>
        <v>2285</v>
      </c>
      <c r="D21" s="6">
        <f t="shared" si="0"/>
        <v>2299</v>
      </c>
      <c r="E21" s="6">
        <f t="shared" si="0"/>
        <v>2316</v>
      </c>
      <c r="F21" s="6">
        <f t="shared" si="0"/>
        <v>2315</v>
      </c>
      <c r="G21" s="6">
        <f t="shared" si="0"/>
        <v>2554</v>
      </c>
      <c r="H21" s="6">
        <f t="shared" si="0"/>
        <v>2972</v>
      </c>
      <c r="I21" s="6">
        <f>SUM(I10:I20)</f>
        <v>3103</v>
      </c>
      <c r="J21" s="6">
        <f>SUM(J10:J20)</f>
        <v>3163</v>
      </c>
      <c r="K21" s="13">
        <f>SUM(K10:K20)</f>
        <v>3166</v>
      </c>
      <c r="L21" s="13">
        <f>SUM(L10:L20)</f>
        <v>3169</v>
      </c>
      <c r="M21" s="6">
        <f>SUM(M10:M20)</f>
        <v>3184</v>
      </c>
      <c r="N21" s="6">
        <f>SUM(N9:N20)</f>
        <v>3223</v>
      </c>
    </row>
    <row r="22" spans="1:14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s="3" customFormat="1" x14ac:dyDescent="0.25">
      <c r="A23" s="7" t="s">
        <v>11</v>
      </c>
      <c r="B23" s="7"/>
      <c r="C23" s="8">
        <f>2285/267.3</f>
        <v>8.5484474373363266</v>
      </c>
      <c r="D23" s="8">
        <f>2299/269.95</f>
        <v>8.5163919244304509</v>
      </c>
      <c r="E23" s="14">
        <f>2316/272.42</f>
        <v>8.5015784450480876</v>
      </c>
      <c r="F23" s="11">
        <f>2315/272.56</f>
        <v>8.4935427061931321</v>
      </c>
      <c r="G23" s="11">
        <f>2554/315.28</f>
        <v>8.1007358538442027</v>
      </c>
      <c r="H23" s="11">
        <f>2972/332.68</f>
        <v>8.9335096789707826</v>
      </c>
      <c r="I23" s="11">
        <f>34730/3103</f>
        <v>11.192394456977119</v>
      </c>
      <c r="J23" s="11">
        <f>37385/3163</f>
        <v>11.819475181789441</v>
      </c>
      <c r="K23" s="8">
        <f>38117/3166</f>
        <v>12.039481996209728</v>
      </c>
      <c r="L23" s="8">
        <f>38188/3169</f>
        <v>12.050489113284948</v>
      </c>
      <c r="M23" s="8">
        <f>40383/3184</f>
        <v>12.683103015075377</v>
      </c>
      <c r="N23" s="8">
        <f>41815/3223</f>
        <v>12.973937325473162</v>
      </c>
    </row>
    <row r="25" spans="1:14" x14ac:dyDescent="0.25">
      <c r="A25" t="s">
        <v>15</v>
      </c>
    </row>
  </sheetData>
  <pageMargins left="0.7" right="0.54" top="0.75" bottom="0.75" header="0.3" footer="0.3"/>
  <pageSetup paperSize="9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graaff</dc:creator>
  <cp:lastModifiedBy>Maaike van Herwijnen</cp:lastModifiedBy>
  <cp:lastPrinted>2025-10-20T09:54:44Z</cp:lastPrinted>
  <dcterms:created xsi:type="dcterms:W3CDTF">2018-01-15T10:52:30Z</dcterms:created>
  <dcterms:modified xsi:type="dcterms:W3CDTF">2025-10-24T12:23:53Z</dcterms:modified>
</cp:coreProperties>
</file>